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PROFESIONAL\PROAXIS\OPERACION - PROYECTOS\1603 LIBRO\VIDEOS\VIDEO 01 RLV\"/>
    </mc:Choice>
  </mc:AlternateContent>
  <bookViews>
    <workbookView xWindow="0" yWindow="0" windowWidth="20490" windowHeight="79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24" i="1"/>
  <c r="D24" i="1" s="1"/>
  <c r="F19" i="1"/>
  <c r="F18" i="1"/>
  <c r="F8" i="1"/>
  <c r="F9" i="1"/>
  <c r="F20" i="1" l="1"/>
  <c r="F10" i="1"/>
  <c r="F12" i="1" s="1"/>
  <c r="F13" i="1" l="1"/>
  <c r="F15" i="1" s="1"/>
  <c r="F21" i="1" l="1"/>
  <c r="F22" i="1" s="1"/>
  <c r="F23" i="1" s="1"/>
  <c r="F24" i="1" s="1"/>
  <c r="F25" i="1" s="1"/>
  <c r="F27" i="1" s="1"/>
  <c r="F29" i="1" s="1"/>
  <c r="F31" i="1" s="1"/>
  <c r="F30" i="1" s="1"/>
  <c r="F14" i="1"/>
  <c r="F28" i="1" l="1"/>
  <c r="F33" i="1" l="1"/>
</calcChain>
</file>

<file path=xl/sharedStrings.xml><?xml version="1.0" encoding="utf-8"?>
<sst xmlns="http://schemas.openxmlformats.org/spreadsheetml/2006/main" count="24" uniqueCount="23">
  <si>
    <t>#</t>
  </si>
  <si>
    <t xml:space="preserve">Departamentos </t>
  </si>
  <si>
    <t xml:space="preserve">INGRESOS </t>
  </si>
  <si>
    <t xml:space="preserve">Locales </t>
  </si>
  <si>
    <t xml:space="preserve">GASTOS </t>
  </si>
  <si>
    <t>Costos de agencia inmobiliaria</t>
  </si>
  <si>
    <t xml:space="preserve">Costos de construcción </t>
  </si>
  <si>
    <t xml:space="preserve">   Departamentos </t>
  </si>
  <si>
    <t xml:space="preserve">   Locales </t>
  </si>
  <si>
    <t>$/m²</t>
  </si>
  <si>
    <t>m²</t>
  </si>
  <si>
    <t xml:space="preserve">Cuota del desarrollador/promotor </t>
  </si>
  <si>
    <t xml:space="preserve">Arquitecto, Ingeniero y otras asesorías. </t>
  </si>
  <si>
    <t xml:space="preserve">Proyecto de 15 departamentos, 3 locales. </t>
  </si>
  <si>
    <t>Gastos totales de terreno</t>
  </si>
  <si>
    <t xml:space="preserve">Gastos legales </t>
  </si>
  <si>
    <t>Intereses de la construcción (30 meses)</t>
  </si>
  <si>
    <t xml:space="preserve">Intereses sobre el terreno (42 meses) </t>
  </si>
  <si>
    <t xml:space="preserve">Precio máximo de terreno </t>
  </si>
  <si>
    <t>Método Residual de Terreno</t>
  </si>
  <si>
    <t>Escobar Arquitectos</t>
  </si>
  <si>
    <t>http://miguelgarcia.xyz</t>
  </si>
  <si>
    <t>Gastos totales de desarrollar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</si>
</sst>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.000"/>
    <numFmt numFmtId="166" formatCode="_-&quot;$&quot;* #,##0_-;\-&quot;$&quot;* #,##0_-;_-&quot;$&quot;* &quot;-&quot;??_-;_-@_-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 Light"/>
    </font>
    <font>
      <b/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Black"/>
    </font>
    <font>
      <b/>
      <sz val="16"/>
      <color theme="1"/>
      <name val="Roboto"/>
    </font>
    <font>
      <u/>
      <sz val="10"/>
      <color theme="10"/>
      <name val="Arial"/>
      <family val="2"/>
    </font>
    <font>
      <sz val="14"/>
      <color theme="1"/>
      <name val="Roboto Black"/>
    </font>
    <font>
      <b/>
      <i/>
      <u/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0" fontId="2" fillId="0" borderId="0" xfId="1" applyNumberFormat="1" applyFont="1"/>
    <xf numFmtId="43" fontId="2" fillId="0" borderId="0" xfId="0" applyNumberFormat="1" applyFont="1"/>
    <xf numFmtId="0" fontId="2" fillId="0" borderId="0" xfId="0" applyFont="1" applyBorder="1"/>
    <xf numFmtId="165" fontId="2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41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7" fillId="0" borderId="0" xfId="3"/>
    <xf numFmtId="14" fontId="2" fillId="0" borderId="0" xfId="0" applyNumberFormat="1" applyFont="1" applyAlignment="1">
      <alignment horizontal="right"/>
    </xf>
    <xf numFmtId="0" fontId="8" fillId="0" borderId="0" xfId="0" applyFont="1"/>
    <xf numFmtId="166" fontId="2" fillId="0" borderId="0" xfId="2" applyNumberFormat="1" applyFont="1" applyAlignment="1">
      <alignment horizontal="right"/>
    </xf>
    <xf numFmtId="166" fontId="2" fillId="0" borderId="1" xfId="2" applyNumberFormat="1" applyFont="1" applyBorder="1" applyAlignment="1">
      <alignment horizontal="right"/>
    </xf>
    <xf numFmtId="166" fontId="3" fillId="0" borderId="0" xfId="2" applyNumberFormat="1" applyFont="1" applyAlignment="1">
      <alignment horizontal="right"/>
    </xf>
    <xf numFmtId="166" fontId="2" fillId="0" borderId="1" xfId="2" applyNumberFormat="1" applyFont="1" applyBorder="1"/>
    <xf numFmtId="166" fontId="3" fillId="0" borderId="0" xfId="2" applyNumberFormat="1" applyFont="1"/>
    <xf numFmtId="166" fontId="2" fillId="0" borderId="0" xfId="2" applyNumberFormat="1" applyFont="1"/>
    <xf numFmtId="166" fontId="2" fillId="0" borderId="2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6" fontId="2" fillId="0" borderId="3" xfId="2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Hipervínculo" xfId="3" builtinId="8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guelgarcia.xy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A2" sqref="A2"/>
    </sheetView>
  </sheetViews>
  <sheetFormatPr baseColWidth="10" defaultRowHeight="15"/>
  <cols>
    <col min="1" max="1" width="36.42578125" style="1" customWidth="1"/>
    <col min="2" max="2" width="7.42578125" style="2" bestFit="1" customWidth="1"/>
    <col min="3" max="3" width="12.28515625" style="3" customWidth="1"/>
    <col min="4" max="4" width="10.28515625" style="3" customWidth="1"/>
    <col min="5" max="5" width="3.7109375" style="3" customWidth="1"/>
    <col min="6" max="6" width="18" style="3" bestFit="1" customWidth="1"/>
    <col min="7" max="7" width="8.42578125" style="1" customWidth="1"/>
    <col min="8" max="16384" width="11.42578125" style="1"/>
  </cols>
  <sheetData>
    <row r="1" spans="1:7" ht="22.5">
      <c r="A1" s="20" t="s">
        <v>19</v>
      </c>
      <c r="F1" s="22">
        <v>42522</v>
      </c>
    </row>
    <row r="2" spans="1:7" ht="22.5">
      <c r="A2" s="20" t="s">
        <v>20</v>
      </c>
    </row>
    <row r="3" spans="1:7">
      <c r="A3" s="21" t="s">
        <v>21</v>
      </c>
    </row>
    <row r="4" spans="1:7">
      <c r="A4" s="21"/>
    </row>
    <row r="6" spans="1:7">
      <c r="A6" s="1" t="s">
        <v>13</v>
      </c>
    </row>
    <row r="7" spans="1:7">
      <c r="A7" s="1" t="s">
        <v>2</v>
      </c>
      <c r="B7" s="2" t="s">
        <v>0</v>
      </c>
    </row>
    <row r="8" spans="1:7">
      <c r="A8" s="1" t="s">
        <v>1</v>
      </c>
      <c r="B8" s="2">
        <v>15</v>
      </c>
      <c r="C8" s="4">
        <v>800000</v>
      </c>
      <c r="D8" s="4"/>
      <c r="E8" s="4"/>
      <c r="F8" s="24">
        <f>+C8*B8</f>
        <v>12000000</v>
      </c>
    </row>
    <row r="9" spans="1:7">
      <c r="A9" s="1" t="s">
        <v>3</v>
      </c>
      <c r="B9" s="2">
        <v>3</v>
      </c>
      <c r="C9" s="3">
        <v>400000</v>
      </c>
      <c r="F9" s="25">
        <f>+C9*B9</f>
        <v>1200000</v>
      </c>
    </row>
    <row r="10" spans="1:7">
      <c r="F10" s="26">
        <f>+F8+F9</f>
        <v>13200000</v>
      </c>
    </row>
    <row r="11" spans="1:7">
      <c r="A11" s="1" t="s">
        <v>4</v>
      </c>
      <c r="F11" s="24"/>
    </row>
    <row r="12" spans="1:7">
      <c r="A12" s="1" t="s">
        <v>5</v>
      </c>
      <c r="B12" s="5">
        <v>0.05</v>
      </c>
      <c r="F12" s="25">
        <f>-F10*B12</f>
        <v>-660000</v>
      </c>
    </row>
    <row r="13" spans="1:7">
      <c r="B13" s="5"/>
      <c r="F13" s="24">
        <f>+F10+F12</f>
        <v>12540000</v>
      </c>
    </row>
    <row r="14" spans="1:7">
      <c r="A14" s="1" t="s">
        <v>11</v>
      </c>
      <c r="B14" s="7">
        <v>0.15</v>
      </c>
      <c r="C14" s="1"/>
      <c r="D14" s="1"/>
      <c r="E14" s="1"/>
      <c r="F14" s="27">
        <f>-F13+F15</f>
        <v>-1635652.173913043</v>
      </c>
      <c r="G14" s="8"/>
    </row>
    <row r="15" spans="1:7">
      <c r="A15" s="11" t="s">
        <v>22</v>
      </c>
      <c r="B15" s="1"/>
      <c r="C15" s="1"/>
      <c r="D15" s="1"/>
      <c r="E15" s="34"/>
      <c r="F15" s="28">
        <f>+F13/(1+B14)</f>
        <v>10904347.826086957</v>
      </c>
    </row>
    <row r="16" spans="1:7">
      <c r="B16" s="1"/>
      <c r="C16" s="1"/>
      <c r="D16" s="1"/>
      <c r="E16" s="1"/>
      <c r="F16" s="29"/>
    </row>
    <row r="17" spans="1:6">
      <c r="A17" s="1" t="s">
        <v>6</v>
      </c>
      <c r="B17" s="1" t="s">
        <v>0</v>
      </c>
      <c r="C17" s="2" t="s">
        <v>10</v>
      </c>
      <c r="D17" s="3" t="s">
        <v>9</v>
      </c>
      <c r="F17" s="24"/>
    </row>
    <row r="18" spans="1:6">
      <c r="A18" s="1" t="s">
        <v>7</v>
      </c>
      <c r="B18" s="1">
        <v>15</v>
      </c>
      <c r="C18" s="2">
        <v>90</v>
      </c>
      <c r="D18" s="3">
        <v>5500</v>
      </c>
      <c r="E18" s="1"/>
      <c r="F18" s="24">
        <f>-B18*C18*D18</f>
        <v>-7425000</v>
      </c>
    </row>
    <row r="19" spans="1:6">
      <c r="A19" s="1" t="s">
        <v>8</v>
      </c>
      <c r="B19" s="1">
        <v>3</v>
      </c>
      <c r="C19" s="2">
        <v>120</v>
      </c>
      <c r="D19" s="3">
        <v>4500</v>
      </c>
      <c r="E19" s="1"/>
      <c r="F19" s="25">
        <f>-B19*C19*D19</f>
        <v>-1620000</v>
      </c>
    </row>
    <row r="20" spans="1:6" ht="15.75" thickBot="1">
      <c r="E20" s="1"/>
      <c r="F20" s="30">
        <f>+F18+F19</f>
        <v>-9045000</v>
      </c>
    </row>
    <row r="21" spans="1:6" ht="15.75" thickTop="1">
      <c r="F21" s="26">
        <f>+F13+F20</f>
        <v>3495000</v>
      </c>
    </row>
    <row r="22" spans="1:6">
      <c r="A22" s="1" t="s">
        <v>12</v>
      </c>
      <c r="B22" s="5">
        <v>0.1</v>
      </c>
      <c r="F22" s="25">
        <f>-B22*F21</f>
        <v>-349500</v>
      </c>
    </row>
    <row r="23" spans="1:6">
      <c r="F23" s="26">
        <f>+F21+F22</f>
        <v>3145500</v>
      </c>
    </row>
    <row r="24" spans="1:6">
      <c r="A24" s="1" t="s">
        <v>16</v>
      </c>
      <c r="B24" s="5">
        <v>0.06</v>
      </c>
      <c r="C24" s="10">
        <f>30/12</f>
        <v>2.5</v>
      </c>
      <c r="D24" s="5">
        <f>+B24*C24</f>
        <v>0.15</v>
      </c>
      <c r="F24" s="25">
        <f>-F23*D24</f>
        <v>-471825</v>
      </c>
    </row>
    <row r="25" spans="1:6">
      <c r="B25" s="5"/>
      <c r="F25" s="31">
        <f>+F23+F24</f>
        <v>2673675</v>
      </c>
    </row>
    <row r="26" spans="1:6">
      <c r="B26" s="5"/>
      <c r="D26" s="5"/>
      <c r="F26" s="24"/>
    </row>
    <row r="27" spans="1:6">
      <c r="A27" s="11" t="s">
        <v>14</v>
      </c>
      <c r="B27" s="35"/>
      <c r="C27" s="35"/>
      <c r="D27" s="35"/>
      <c r="E27" s="35"/>
      <c r="F27" s="26">
        <f>+F25</f>
        <v>2673675</v>
      </c>
    </row>
    <row r="28" spans="1:6">
      <c r="A28" s="1" t="s">
        <v>15</v>
      </c>
      <c r="B28" s="5">
        <v>0.05</v>
      </c>
      <c r="F28" s="25">
        <f>-F27+F29</f>
        <v>-127317.85714285728</v>
      </c>
    </row>
    <row r="29" spans="1:6">
      <c r="F29" s="24">
        <f>+F27/(1+B28)</f>
        <v>2546357.1428571427</v>
      </c>
    </row>
    <row r="30" spans="1:6" ht="15.75" thickBot="1">
      <c r="A30" s="1" t="s">
        <v>17</v>
      </c>
      <c r="B30" s="5">
        <v>4.4999999999999998E-2</v>
      </c>
      <c r="C30" s="3">
        <v>3.5</v>
      </c>
      <c r="D30" s="5">
        <f>+B30*C30</f>
        <v>0.1575</v>
      </c>
      <c r="F30" s="32">
        <f>+F31-F29</f>
        <v>-346480.56155507546</v>
      </c>
    </row>
    <row r="31" spans="1:6">
      <c r="F31" s="24">
        <f>+F29/(1+D30)</f>
        <v>2199876.5813020673</v>
      </c>
    </row>
    <row r="32" spans="1:6">
      <c r="F32" s="24"/>
    </row>
    <row r="33" spans="1:6" ht="20.25">
      <c r="A33" s="23" t="s">
        <v>18</v>
      </c>
      <c r="B33" s="13"/>
      <c r="C33" s="14"/>
      <c r="D33" s="14"/>
      <c r="E33" s="14"/>
      <c r="F33" s="33">
        <f>+F31</f>
        <v>2199876.5813020673</v>
      </c>
    </row>
  </sheetData>
  <mergeCells count="1">
    <mergeCell ref="B27:E27"/>
  </mergeCells>
  <hyperlinks>
    <hyperlink ref="A3" r:id="rId1"/>
  </hyperlinks>
  <pageMargins left="0.7" right="0.7" top="0.64583333333333337" bottom="0.75" header="0.3" footer="0.3"/>
  <pageSetup fitToHeight="0" orientation="portrait" r:id="rId2"/>
  <headerFooter>
    <oddHeader>&amp;LMétodo Residual de Terreno&amp;CEscobar Arquitectos&amp;R1/06/2016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8"/>
  <sheetViews>
    <sheetView showGridLines="0" zoomScale="140" zoomScaleNormal="140" workbookViewId="0">
      <selection activeCell="B2" sqref="B2"/>
    </sheetView>
  </sheetViews>
  <sheetFormatPr baseColWidth="10" defaultRowHeight="15"/>
  <cols>
    <col min="1" max="1" width="11.42578125" style="1"/>
    <col min="2" max="2" width="36.42578125" style="1" customWidth="1"/>
    <col min="3" max="3" width="7.42578125" style="2" bestFit="1" customWidth="1"/>
    <col min="4" max="4" width="12.28515625" style="3" customWidth="1"/>
    <col min="5" max="5" width="10.28515625" style="3" customWidth="1"/>
    <col min="6" max="6" width="5.140625" style="3" customWidth="1"/>
    <col min="7" max="7" width="14.5703125" style="6" customWidth="1"/>
    <col min="8" max="8" width="8.42578125" style="1" customWidth="1"/>
    <col min="9" max="16384" width="11.42578125" style="1"/>
  </cols>
  <sheetData>
    <row r="3" spans="3:8">
      <c r="D3" s="4"/>
      <c r="E3" s="4"/>
      <c r="F3" s="4"/>
    </row>
    <row r="5" spans="3:8">
      <c r="G5" s="15"/>
    </row>
    <row r="7" spans="3:8">
      <c r="C7" s="5"/>
    </row>
    <row r="8" spans="3:8">
      <c r="C8" s="5"/>
    </row>
    <row r="9" spans="3:8">
      <c r="C9" s="7"/>
      <c r="D9" s="1"/>
      <c r="E9" s="1"/>
      <c r="F9" s="1"/>
      <c r="G9" s="16"/>
      <c r="H9" s="8"/>
    </row>
    <row r="10" spans="3:8">
      <c r="C10" s="1"/>
      <c r="D10" s="1"/>
      <c r="E10" s="1"/>
      <c r="F10" s="1"/>
      <c r="G10" s="17"/>
    </row>
    <row r="11" spans="3:8">
      <c r="C11" s="1"/>
      <c r="D11" s="1"/>
      <c r="E11" s="1"/>
      <c r="F11" s="1"/>
      <c r="G11" s="9"/>
    </row>
    <row r="12" spans="3:8">
      <c r="C12" s="1"/>
      <c r="D12" s="2"/>
    </row>
    <row r="13" spans="3:8">
      <c r="C13" s="1"/>
      <c r="D13" s="2"/>
      <c r="F13" s="1"/>
    </row>
    <row r="14" spans="3:8">
      <c r="C14" s="1"/>
      <c r="D14" s="2"/>
      <c r="F14" s="1"/>
    </row>
    <row r="15" spans="3:8">
      <c r="F15" s="1"/>
    </row>
    <row r="16" spans="3:8">
      <c r="G16" s="15"/>
    </row>
    <row r="17" spans="2:7">
      <c r="C17" s="5"/>
    </row>
    <row r="18" spans="2:7">
      <c r="G18" s="15"/>
    </row>
    <row r="19" spans="2:7">
      <c r="C19" s="5"/>
      <c r="D19" s="10"/>
      <c r="E19" s="5"/>
    </row>
    <row r="20" spans="2:7">
      <c r="C20" s="5"/>
      <c r="G20" s="18"/>
    </row>
    <row r="21" spans="2:7">
      <c r="C21" s="5"/>
      <c r="E21" s="5"/>
    </row>
    <row r="22" spans="2:7">
      <c r="B22" s="11"/>
      <c r="C22" s="35"/>
      <c r="D22" s="35"/>
      <c r="E22" s="35"/>
      <c r="F22" s="35"/>
      <c r="G22" s="15"/>
    </row>
    <row r="23" spans="2:7">
      <c r="C23" s="5"/>
    </row>
    <row r="25" spans="2:7">
      <c r="C25" s="5"/>
      <c r="E25" s="5"/>
    </row>
    <row r="28" spans="2:7">
      <c r="B28" s="12"/>
      <c r="C28" s="13"/>
      <c r="D28" s="14"/>
      <c r="E28" s="14"/>
      <c r="F28" s="14"/>
      <c r="G28" s="19"/>
    </row>
  </sheetData>
  <mergeCells count="1">
    <mergeCell ref="C22:F22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Garcia</dc:creator>
  <cp:lastModifiedBy>LENOVO</cp:lastModifiedBy>
  <cp:lastPrinted>2017-04-25T23:49:40Z</cp:lastPrinted>
  <dcterms:created xsi:type="dcterms:W3CDTF">2016-06-01T05:42:04Z</dcterms:created>
  <dcterms:modified xsi:type="dcterms:W3CDTF">2017-04-25T23:55:19Z</dcterms:modified>
</cp:coreProperties>
</file>